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75" windowWidth="19095" windowHeight="11760"/>
  </bookViews>
  <sheets>
    <sheet name="Sheet1" sheetId="1" r:id="rId1"/>
    <sheet name="Sheet2" sheetId="2" r:id="rId2"/>
    <sheet name="Sheet3" sheetId="3" r:id="rId3"/>
  </sheets>
  <calcPr calcId="144525"/>
</workbook>
</file>

<file path=xl/calcChain.xml><?xml version="1.0" encoding="utf-8"?>
<calcChain xmlns="http://schemas.openxmlformats.org/spreadsheetml/2006/main">
  <c r="B13" i="1" l="1"/>
  <c r="B14" i="1"/>
  <c r="B41" i="1" s="1"/>
  <c r="B38" i="1"/>
  <c r="C30" i="1"/>
  <c r="C20" i="1"/>
  <c r="C28" i="1"/>
  <c r="C27" i="1"/>
  <c r="C25" i="1"/>
  <c r="C26" i="1"/>
  <c r="C24" i="1"/>
  <c r="C23" i="1"/>
  <c r="C22" i="1"/>
  <c r="C21" i="1"/>
  <c r="C19" i="1"/>
  <c r="C18" i="1"/>
  <c r="C17" i="1"/>
  <c r="C10" i="1"/>
  <c r="C29" i="1" s="1"/>
  <c r="C9" i="1"/>
  <c r="C8" i="1"/>
  <c r="C7" i="1"/>
  <c r="C6" i="1"/>
  <c r="C5" i="1"/>
  <c r="C4" i="1"/>
</calcChain>
</file>

<file path=xl/sharedStrings.xml><?xml version="1.0" encoding="utf-8"?>
<sst xmlns="http://schemas.openxmlformats.org/spreadsheetml/2006/main" count="44" uniqueCount="44">
  <si>
    <t>(b) EPS</t>
  </si>
  <si>
    <t>of the shareholders' are been cared by the management to enhance their wealth.</t>
  </si>
  <si>
    <t>The earnings per share of the company has been on increasing trend, which is an indication that the interests</t>
  </si>
  <si>
    <t>(a)1</t>
  </si>
  <si>
    <t>The financial goal that Stanley seem to have been paying attention is the maximization of the revenue while minimizing the costs to realize high earnings</t>
  </si>
  <si>
    <t>earnings for the shareholders. The goal is a correct one since it aligns with the wealth maximization interests of the shareholders.</t>
  </si>
  <si>
    <t>The potential for an agency problem to arise in the given case is unlikely because Stanley is highly concerned on the best results for the shareholders as the active manager since he is the majority shareholder</t>
  </si>
  <si>
    <t>c</t>
  </si>
  <si>
    <t>Operating cash flow</t>
  </si>
  <si>
    <t>Free-cash flow</t>
  </si>
  <si>
    <t>D</t>
  </si>
  <si>
    <t>current ratio</t>
  </si>
  <si>
    <t>quick ratio</t>
  </si>
  <si>
    <t>inventory turnover</t>
  </si>
  <si>
    <t>total asset turnover</t>
  </si>
  <si>
    <t>debt ratio</t>
  </si>
  <si>
    <t>times interest coverage ratio</t>
  </si>
  <si>
    <t>gross profit margin</t>
  </si>
  <si>
    <t>operating profit margins</t>
  </si>
  <si>
    <t>net profit margin</t>
  </si>
  <si>
    <t>return on total assets (ROA)</t>
  </si>
  <si>
    <t>return on equity (ROE)</t>
  </si>
  <si>
    <t>price-earnings ratio</t>
  </si>
  <si>
    <t>market/book ratio</t>
  </si>
  <si>
    <t>Industry</t>
  </si>
  <si>
    <t>Average collection period</t>
  </si>
  <si>
    <t>29.6 days</t>
  </si>
  <si>
    <t>The movement of the current abd quick ratio from 2014 to 2015 depicts that the liquidity position of the company is improving.</t>
  </si>
  <si>
    <t>However, a comparison with the industry current ratio and quick ratio indicates the liquidity position of the firm is lower compared to its rivals on average</t>
  </si>
  <si>
    <t xml:space="preserve">The trend of the invetory turnover and average collection period  from 2014 to 2015 depicts that the efficiency in generating sales and collecting receivables respectively is decreasing. However, the movement of the asset turnover ratio from 2014 to 2015 indicates that the  </t>
  </si>
  <si>
    <t>efficiency of utilizing assets to generate revenue is increasing. Nevertheless, the efficiency of the company is lower compared to that of the industry.</t>
  </si>
  <si>
    <t>The trend of the debt ratio indicates that the solvency risk of the firm is decreasing, but remains higher compared to the average industry position.</t>
  </si>
  <si>
    <t>The trend of the times-coverage ratio depicts that the ability of the firm settle long-term interests using its earnings before interest and taxes is increasing but lower compared to the industry average.</t>
  </si>
  <si>
    <t>The various profitability ratios of gross-profit margin,operating profit margin,net profit margin, return on assets, and return on equity are on icreasing trend indiscating the profitability of the firm is expanding. However, they remain lower compared to the average industry</t>
  </si>
  <si>
    <t>performance.</t>
  </si>
  <si>
    <t>The market ratios of price-earnings ratios have an increasing trend that indisctaes the attractiveness of the stocks is expanding. However, they are lower compared to the industry on average.</t>
  </si>
  <si>
    <t>The advise I would offer to Stanley is that the hiring of the software developer is recommendable since it will ensure the cost estimation measures are accurate and reliable</t>
  </si>
  <si>
    <t>in ensuring that the returns of the services to the shareholders are not lost.</t>
  </si>
  <si>
    <t>E</t>
  </si>
  <si>
    <t>F</t>
  </si>
  <si>
    <t>Present value = Dividend/discount rate</t>
  </si>
  <si>
    <t xml:space="preserve">Value = </t>
  </si>
  <si>
    <t>G</t>
  </si>
  <si>
    <t>amount to offer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</si>
</sst>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
  </numFmts>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left"/>
    </xf>
    <xf numFmtId="164" fontId="0" fillId="0" borderId="0" xfId="0" applyNumberFormat="1"/>
    <xf numFmtId="10" fontId="0" fillId="0" borderId="0" xfId="0" applyNumberFormat="1"/>
    <xf numFmtId="9" fontId="0" fillId="0" borderId="0" xfId="0" applyNumberFormat="1"/>
    <xf numFmtId="0" fontId="0" fillId="0" borderId="0" xfId="0" applyNumberFormat="1"/>
    <xf numFmtId="164" fontId="0" fillId="2" borderId="0" xfId="0" applyNumberFormat="1" applyFill="1"/>
    <xf numFmtId="0" fontId="0" fillId="2" borderId="0" xfId="0" applyFill="1"/>
    <xf numFmtId="165" fontId="0" fillId="2" borderId="0" xfId="0" applyNumberFormat="1" applyFill="1"/>
    <xf numFmtId="2" fontId="0" fillId="2" borderId="0" xfId="0" applyNumberFormat="1" applyFill="1"/>
    <xf numFmtId="10" fontId="0" fillId="2" borderId="0" xfId="0" applyNumberFormat="1" applyFill="1"/>
    <xf numFmtId="0" fontId="0" fillId="2" borderId="0" xfId="0" applyNumberForma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selection activeCell="D39" sqref="D39"/>
    </sheetView>
  </sheetViews>
  <sheetFormatPr defaultRowHeight="15" x14ac:dyDescent="0.25"/>
  <cols>
    <col min="1" max="1" width="26.140625" customWidth="1"/>
    <col min="2" max="2" width="11.140625" bestFit="1" customWidth="1"/>
    <col min="3" max="3" width="11.5703125" bestFit="1" customWidth="1"/>
  </cols>
  <sheetData>
    <row r="1" spans="1:4" x14ac:dyDescent="0.25">
      <c r="A1" s="1" t="s">
        <v>3</v>
      </c>
      <c r="B1" t="s">
        <v>4</v>
      </c>
    </row>
    <row r="2" spans="1:4" x14ac:dyDescent="0.25">
      <c r="A2" s="1"/>
      <c r="B2" t="s">
        <v>5</v>
      </c>
    </row>
    <row r="3" spans="1:4" x14ac:dyDescent="0.25">
      <c r="A3" s="1">
        <v>2</v>
      </c>
      <c r="B3" t="s">
        <v>6</v>
      </c>
    </row>
    <row r="4" spans="1:4" x14ac:dyDescent="0.25">
      <c r="A4" s="1" t="s">
        <v>0</v>
      </c>
      <c r="B4">
        <v>2009</v>
      </c>
      <c r="C4" s="6">
        <f>-50000/50000</f>
        <v>-1</v>
      </c>
    </row>
    <row r="5" spans="1:4" x14ac:dyDescent="0.25">
      <c r="A5" s="1"/>
      <c r="B5">
        <v>2010</v>
      </c>
      <c r="C5" s="6">
        <f>-20000/50000</f>
        <v>-0.4</v>
      </c>
      <c r="D5" t="s">
        <v>2</v>
      </c>
    </row>
    <row r="6" spans="1:4" x14ac:dyDescent="0.25">
      <c r="A6" s="1"/>
      <c r="B6">
        <v>2011</v>
      </c>
      <c r="C6" s="6">
        <f>15000/50000</f>
        <v>0.3</v>
      </c>
      <c r="D6" t="s">
        <v>1</v>
      </c>
    </row>
    <row r="7" spans="1:4" x14ac:dyDescent="0.25">
      <c r="A7" s="1"/>
      <c r="B7">
        <v>2012</v>
      </c>
      <c r="C7" s="6">
        <f>35000/50000</f>
        <v>0.7</v>
      </c>
    </row>
    <row r="8" spans="1:4" x14ac:dyDescent="0.25">
      <c r="A8" s="1"/>
      <c r="B8">
        <v>2013</v>
      </c>
      <c r="C8" s="6">
        <f>40000/50000</f>
        <v>0.8</v>
      </c>
    </row>
    <row r="9" spans="1:4" x14ac:dyDescent="0.25">
      <c r="A9" s="1"/>
      <c r="B9">
        <v>2014</v>
      </c>
      <c r="C9" s="6">
        <f>43000/50000</f>
        <v>0.86</v>
      </c>
    </row>
    <row r="10" spans="1:4" x14ac:dyDescent="0.25">
      <c r="A10" s="1"/>
      <c r="B10">
        <v>2015</v>
      </c>
      <c r="C10" s="6">
        <f>48000/50000</f>
        <v>0.96</v>
      </c>
    </row>
    <row r="12" spans="1:4" x14ac:dyDescent="0.25">
      <c r="A12" s="1" t="s">
        <v>7</v>
      </c>
      <c r="B12">
        <v>2015</v>
      </c>
    </row>
    <row r="13" spans="1:4" x14ac:dyDescent="0.25">
      <c r="A13" s="1" t="s">
        <v>8</v>
      </c>
      <c r="B13" s="2">
        <f>48+11-(152-104)-(191-145)+(136-126)+(200-190)+(27-25)</f>
        <v>-13</v>
      </c>
    </row>
    <row r="14" spans="1:4" x14ac:dyDescent="0.25">
      <c r="A14" s="1" t="s">
        <v>9</v>
      </c>
      <c r="B14" s="2">
        <f>B13-(195-180)-(40-38)+(82-66)-5+31</f>
        <v>12</v>
      </c>
      <c r="C14" s="2"/>
    </row>
    <row r="15" spans="1:4" x14ac:dyDescent="0.25">
      <c r="A15" s="1"/>
    </row>
    <row r="16" spans="1:4" x14ac:dyDescent="0.25">
      <c r="A16" s="1" t="s">
        <v>10</v>
      </c>
      <c r="B16">
        <v>2014</v>
      </c>
      <c r="C16">
        <v>2015</v>
      </c>
      <c r="D16" t="s">
        <v>24</v>
      </c>
    </row>
    <row r="17" spans="1:5" x14ac:dyDescent="0.25">
      <c r="A17" s="1" t="s">
        <v>11</v>
      </c>
      <c r="B17">
        <v>1.06</v>
      </c>
      <c r="C17" s="7">
        <f>421/363</f>
        <v>1.1597796143250689</v>
      </c>
      <c r="D17">
        <v>1.82</v>
      </c>
      <c r="E17" t="s">
        <v>27</v>
      </c>
    </row>
    <row r="18" spans="1:5" x14ac:dyDescent="0.25">
      <c r="A18" s="1" t="s">
        <v>12</v>
      </c>
      <c r="B18">
        <v>0.63</v>
      </c>
      <c r="C18" s="7">
        <f>(421-191)/363</f>
        <v>0.63360881542699721</v>
      </c>
      <c r="D18">
        <v>1.1000000000000001</v>
      </c>
      <c r="E18" t="s">
        <v>28</v>
      </c>
    </row>
    <row r="19" spans="1:5" x14ac:dyDescent="0.25">
      <c r="A19" s="1" t="s">
        <v>13</v>
      </c>
      <c r="B19">
        <v>10.4</v>
      </c>
      <c r="C19" s="8">
        <f>1550/191</f>
        <v>8.1151832460732987</v>
      </c>
      <c r="D19">
        <v>12.45</v>
      </c>
      <c r="E19" t="s">
        <v>29</v>
      </c>
    </row>
    <row r="20" spans="1:5" x14ac:dyDescent="0.25">
      <c r="A20" s="1" t="s">
        <v>25</v>
      </c>
      <c r="B20" t="s">
        <v>26</v>
      </c>
      <c r="C20" s="8">
        <f>(152*365)/1550</f>
        <v>35.793548387096777</v>
      </c>
      <c r="D20">
        <v>20.2</v>
      </c>
      <c r="E20" t="s">
        <v>30</v>
      </c>
    </row>
    <row r="21" spans="1:5" x14ac:dyDescent="0.25">
      <c r="A21" s="1" t="s">
        <v>14</v>
      </c>
      <c r="B21">
        <v>2.66</v>
      </c>
      <c r="C21" s="8">
        <f>1550/553</f>
        <v>2.8028933092224233</v>
      </c>
      <c r="D21">
        <v>3.92</v>
      </c>
    </row>
    <row r="22" spans="1:5" x14ac:dyDescent="0.25">
      <c r="A22" s="1" t="s">
        <v>15</v>
      </c>
      <c r="B22">
        <v>0.78</v>
      </c>
      <c r="C22" s="9">
        <f>401/553</f>
        <v>0.72513562386980113</v>
      </c>
      <c r="D22">
        <v>0.55000000000000004</v>
      </c>
      <c r="E22" t="s">
        <v>31</v>
      </c>
    </row>
    <row r="23" spans="1:5" x14ac:dyDescent="0.25">
      <c r="A23" s="1" t="s">
        <v>16</v>
      </c>
      <c r="B23">
        <v>3</v>
      </c>
      <c r="C23" s="8">
        <f>89/29</f>
        <v>3.0689655172413794</v>
      </c>
      <c r="D23">
        <v>5.6</v>
      </c>
      <c r="E23" t="s">
        <v>32</v>
      </c>
    </row>
    <row r="24" spans="1:5" x14ac:dyDescent="0.25">
      <c r="A24" s="1" t="s">
        <v>17</v>
      </c>
      <c r="B24" s="3">
        <v>0.32100000000000001</v>
      </c>
      <c r="C24" s="10">
        <f>520/1550</f>
        <v>0.33548387096774196</v>
      </c>
      <c r="D24" s="3">
        <v>0.42299999999999999</v>
      </c>
      <c r="E24" t="s">
        <v>33</v>
      </c>
    </row>
    <row r="25" spans="1:5" x14ac:dyDescent="0.25">
      <c r="A25" s="1" t="s">
        <v>18</v>
      </c>
      <c r="B25" s="3">
        <v>5.5E-2</v>
      </c>
      <c r="C25" s="10">
        <f>89/1550</f>
        <v>5.7419354838709677E-2</v>
      </c>
      <c r="D25" s="3">
        <v>0.124</v>
      </c>
      <c r="E25" t="s">
        <v>34</v>
      </c>
    </row>
    <row r="26" spans="1:5" x14ac:dyDescent="0.25">
      <c r="A26" s="1" t="s">
        <v>19</v>
      </c>
      <c r="B26" s="4">
        <v>0.03</v>
      </c>
      <c r="C26" s="10">
        <f>48/1550</f>
        <v>3.0967741935483871E-2</v>
      </c>
      <c r="D26" s="3">
        <v>0.04</v>
      </c>
    </row>
    <row r="27" spans="1:5" x14ac:dyDescent="0.25">
      <c r="A27" s="1" t="s">
        <v>20</v>
      </c>
      <c r="B27" s="4">
        <v>0.08</v>
      </c>
      <c r="C27" s="10">
        <f>48/553</f>
        <v>8.6799276672694395E-2</v>
      </c>
      <c r="D27" s="3">
        <v>0.156</v>
      </c>
    </row>
    <row r="28" spans="1:5" x14ac:dyDescent="0.25">
      <c r="A28" s="1" t="s">
        <v>21</v>
      </c>
      <c r="B28" s="3">
        <v>0.36399999999999999</v>
      </c>
      <c r="C28" s="10">
        <f>48/152</f>
        <v>0.31578947368421051</v>
      </c>
      <c r="D28" s="3">
        <v>0.34699999999999998</v>
      </c>
    </row>
    <row r="29" spans="1:5" x14ac:dyDescent="0.25">
      <c r="A29" s="1" t="s">
        <v>22</v>
      </c>
      <c r="B29" s="5">
        <v>5.2</v>
      </c>
      <c r="C29" s="11">
        <f>5.28/C10</f>
        <v>5.5000000000000009</v>
      </c>
      <c r="D29" s="5">
        <v>7.1</v>
      </c>
      <c r="E29" t="s">
        <v>35</v>
      </c>
    </row>
    <row r="30" spans="1:5" x14ac:dyDescent="0.25">
      <c r="A30" s="1" t="s">
        <v>23</v>
      </c>
      <c r="B30">
        <v>2.1</v>
      </c>
      <c r="C30" s="8">
        <f>5.28/2.14</f>
        <v>2.4672897196261681</v>
      </c>
      <c r="D30" s="5">
        <v>2.2000000000000002</v>
      </c>
    </row>
    <row r="31" spans="1:5" x14ac:dyDescent="0.25">
      <c r="A31" s="1"/>
    </row>
    <row r="32" spans="1:5" x14ac:dyDescent="0.25">
      <c r="A32" s="1" t="s">
        <v>38</v>
      </c>
    </row>
    <row r="33" spans="1:2" x14ac:dyDescent="0.25">
      <c r="A33" s="1" t="s">
        <v>36</v>
      </c>
    </row>
    <row r="34" spans="1:2" x14ac:dyDescent="0.25">
      <c r="A34" s="1" t="s">
        <v>37</v>
      </c>
    </row>
    <row r="36" spans="1:2" x14ac:dyDescent="0.25">
      <c r="A36" s="1" t="s">
        <v>39</v>
      </c>
    </row>
    <row r="37" spans="1:2" x14ac:dyDescent="0.25">
      <c r="A37" s="1" t="s">
        <v>40</v>
      </c>
    </row>
    <row r="38" spans="1:2" x14ac:dyDescent="0.25">
      <c r="A38" s="1" t="s">
        <v>41</v>
      </c>
      <c r="B38" s="6">
        <f>5000/0.1</f>
        <v>50000</v>
      </c>
    </row>
    <row r="40" spans="1:2" x14ac:dyDescent="0.25">
      <c r="A40" s="1" t="s">
        <v>42</v>
      </c>
    </row>
    <row r="41" spans="1:2" x14ac:dyDescent="0.25">
      <c r="A41" s="1" t="s">
        <v>43</v>
      </c>
      <c r="B41" s="6">
        <f>(B14/0.1)*1000</f>
        <v>120000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c:creator>
  <cp:lastModifiedBy>Simon</cp:lastModifiedBy>
  <dcterms:created xsi:type="dcterms:W3CDTF">2019-09-12T14:54:00Z</dcterms:created>
  <dcterms:modified xsi:type="dcterms:W3CDTF">2019-09-12T17:05:55Z</dcterms:modified>
</cp:coreProperties>
</file>